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C17F2303-374F-4E51-97A4-CBF9653F570C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770" yWindow="177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3" i="1"/>
  <c r="M23" i="1"/>
  <c r="O23" i="1"/>
  <c r="K24" i="1"/>
  <c r="M24" i="1"/>
  <c r="O24" i="1"/>
  <c r="I23" i="1"/>
  <c r="I24" i="1"/>
  <c r="G23" i="1"/>
  <c r="G24" i="1"/>
  <c r="E20" i="2"/>
  <c r="E21" i="2"/>
  <c r="E22" i="2"/>
  <c r="E23" i="2"/>
  <c r="E24" i="2"/>
  <c r="E25" i="2"/>
  <c r="E10" i="1"/>
  <c r="A2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O22" i="1"/>
  <c r="M22" i="1"/>
  <c r="G22" i="1"/>
  <c r="K22" i="1"/>
  <c r="I22" i="1"/>
  <c r="I12" i="1"/>
  <c r="M13" i="1"/>
  <c r="G18" i="1"/>
  <c r="K16" i="1"/>
  <c r="O20" i="1"/>
  <c r="K15" i="1"/>
  <c r="G10" i="1"/>
  <c r="M19" i="1"/>
  <c r="K20" i="1"/>
  <c r="G16" i="1"/>
  <c r="O13" i="1"/>
  <c r="M18" i="1"/>
  <c r="O12" i="1"/>
  <c r="I14" i="1"/>
  <c r="G13" i="1"/>
  <c r="I21" i="1"/>
  <c r="K13" i="1"/>
  <c r="M16" i="1"/>
  <c r="G14" i="1"/>
  <c r="M15" i="1"/>
  <c r="M14" i="1"/>
  <c r="G19" i="1"/>
  <c r="O19" i="1"/>
  <c r="G20" i="1"/>
  <c r="O21" i="1"/>
  <c r="O17" i="1"/>
  <c r="O15" i="1"/>
  <c r="O18" i="1"/>
  <c r="I17" i="1"/>
  <c r="K14" i="1"/>
  <c r="K19" i="1"/>
  <c r="K21" i="1"/>
  <c r="I18" i="1"/>
  <c r="M17" i="1"/>
  <c r="I19" i="1"/>
  <c r="M12" i="1"/>
  <c r="I15" i="1"/>
  <c r="G12" i="1"/>
  <c r="O14" i="1"/>
  <c r="K18" i="1"/>
  <c r="M20" i="1"/>
  <c r="K17" i="1"/>
  <c r="I13" i="1"/>
  <c r="G15" i="1"/>
  <c r="G11" i="1"/>
  <c r="M21" i="1"/>
  <c r="I20" i="1"/>
  <c r="G21" i="1"/>
  <c r="K12" i="1"/>
  <c r="O16" i="1"/>
  <c r="I16" i="1"/>
  <c r="G17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0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7" i="2" l="1"/>
  <c r="E18" i="2"/>
  <c r="E19" i="2"/>
  <c r="E11" i="2"/>
  <c r="E15" i="2"/>
  <c r="E12" i="2"/>
  <c r="E16" i="2"/>
  <c r="E13" i="2"/>
  <c r="E14" i="2"/>
  <c r="E10" i="2"/>
  <c r="O12" i="2"/>
  <c r="G19" i="2"/>
  <c r="G16" i="2"/>
  <c r="G17" i="2"/>
  <c r="G13" i="2"/>
  <c r="K19" i="2"/>
  <c r="O13" i="2"/>
  <c r="I12" i="2"/>
  <c r="G14" i="2"/>
  <c r="I14" i="2"/>
  <c r="K16" i="2"/>
  <c r="G18" i="2"/>
  <c r="O15" i="2"/>
  <c r="G10" i="2"/>
  <c r="M10" i="2"/>
  <c r="O17" i="2"/>
  <c r="K17" i="2"/>
  <c r="I13" i="2"/>
  <c r="O16" i="2"/>
  <c r="I15" i="2"/>
  <c r="M17" i="2"/>
  <c r="M19" i="2"/>
  <c r="M16" i="2"/>
  <c r="K18" i="2"/>
  <c r="I17" i="2"/>
  <c r="K12" i="2"/>
  <c r="I16" i="2"/>
  <c r="M14" i="2"/>
  <c r="G12" i="2"/>
  <c r="G15" i="2"/>
  <c r="M18" i="2"/>
  <c r="G11" i="2"/>
  <c r="O19" i="2"/>
  <c r="K15" i="2"/>
  <c r="M11" i="2"/>
  <c r="M15" i="2"/>
  <c r="O18" i="2"/>
  <c r="M12" i="2"/>
  <c r="I19" i="2"/>
  <c r="O14" i="2"/>
  <c r="M13" i="2"/>
  <c r="K14" i="2"/>
  <c r="K13" i="2"/>
  <c r="I18" i="2"/>
  <c r="P13" i="2" l="1"/>
  <c r="P16" i="2"/>
  <c r="P12" i="2"/>
  <c r="P14" i="2"/>
  <c r="P19" i="2"/>
  <c r="P17" i="2"/>
  <c r="P15" i="2"/>
  <c r="P18" i="2"/>
  <c r="L26" i="2"/>
  <c r="F26" i="2"/>
  <c r="K10" i="2"/>
  <c r="O11" i="2"/>
  <c r="I11" i="2"/>
  <c r="K11" i="2"/>
  <c r="J26" i="2" l="1"/>
  <c r="P11" i="2"/>
  <c r="O25" i="1"/>
  <c r="K25" i="1"/>
  <c r="M25" i="1"/>
  <c r="F26" i="1"/>
  <c r="K11" i="1"/>
  <c r="O10" i="2"/>
  <c r="M10" i="1"/>
  <c r="K10" i="1"/>
  <c r="I10" i="2"/>
  <c r="M11" i="1"/>
  <c r="O11" i="1"/>
  <c r="O10" i="1"/>
  <c r="I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<sst xmlns="http://schemas.openxmlformats.org/spreadsheetml/2006/main" count="377" uniqueCount="56">
  <si>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</si>
  <si>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</si>
  <si>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</si>
  <si>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</si>
  <si>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</si>
  <si>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</si>
  <si>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</si>
  <si>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</si>
  <si>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</si>
  <si>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</si>
  <si>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</si>
  <si>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</si>
  <si>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</si>
  <si>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</si>
  <si>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</si>
  <si>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</si>
  <si>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</si>
  <si>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</si>
  <si>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</si>
  <si>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</si>
  <si>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</si>
  <si>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</si>
  <si>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</si>
  <si>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</si>
  <si>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</si>
  <si>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</si>
  <si>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</si>
  <si>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</si>
  <si>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</si>
  <si>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</si>
  <si>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Батаков Ильяс</t>
  </si>
  <si>
    <t>Григорян Арсен</t>
  </si>
  <si>
    <t>Жуковец Тимофей</t>
  </si>
  <si>
    <t>Курызин Никита</t>
  </si>
  <si>
    <t>Мельник Игорь</t>
  </si>
  <si>
    <t>Мышенков Роман</t>
  </si>
  <si>
    <t>Самулевич Артем</t>
  </si>
  <si>
    <t>Свинтицкий Егор</t>
  </si>
  <si>
    <t>Смолянкин Вадим</t>
  </si>
  <si>
    <t>Соколов Владислав</t>
  </si>
  <si>
    <t>Федоренко Николай</t>
  </si>
  <si>
    <t>Заманова Камилла</t>
  </si>
  <si>
    <t>Каримова Анна</t>
  </si>
  <si>
    <t>Мамедова Арина</t>
  </si>
  <si>
    <t>Моргасова Вера</t>
  </si>
  <si>
    <t>Мирзахянян Ангелина</t>
  </si>
  <si>
    <t>Смакотина Анастасия</t>
  </si>
  <si>
    <t>Файзуллина Ивелина</t>
  </si>
  <si>
    <t>Федулова Вероника</t>
  </si>
  <si>
    <t>Шиндина Алина</t>
  </si>
  <si>
    <t>Шмелева Дарья</t>
  </si>
  <si>
    <t>Всероссийские спортивные соревнования школьников «Президентские состязания» 2024 – 2025   учебный год</t>
  </si>
  <si>
    <t>МБОУ "СОШ № 28   9 "А" класс</t>
  </si>
  <si>
    <t>Саргсян Тигран</t>
  </si>
  <si>
    <t>Главный судья соревнований: ____________________  /Хмара Т.О.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</si>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</sst>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5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51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52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30</v>
      </c>
      <c r="D10" s="39">
        <v>39936</v>
      </c>
      <c r="E10" s="20">
        <f>IFERROR(IF($D10="","",IF(DATEDIF(D10,$M$28,"y")&lt;9,9,IF(DATEDIF(D10,$M$28,"y")&gt;17,17,DATEDIF(D10,$M$28,"y")))),"???")</f>
        <v>15</v>
      </c>
      <c r="F10" s="33">
        <v>9.3000000000000007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0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20</v>
      </c>
      <c r="K10" s="35">
        <f ca="1">IF($J10="","",IFERROR(VLOOKUP(J10,INDIRECT("'"&amp;E10&amp;"'!$P$3:$Q$56"),2),""))</f>
        <v>15</v>
      </c>
      <c r="L10" s="33">
        <v>188</v>
      </c>
      <c r="M10" s="34">
        <f ca="1">IF($L10="","",IFERROR(VLOOKUP(L10,INDIRECT("'"&amp;E10&amp;"'!$S$3:$T$83"),2),""))</f>
        <v>14</v>
      </c>
      <c r="N10" s="33">
        <v>-10</v>
      </c>
      <c r="O10" s="34">
        <f ca="1">IF($N10="","",IFERROR(VLOOKUP(N10,INDIRECT("'"&amp;E10&amp;"'!$V$3:$W$46"),2),""))</f>
        <v>0</v>
      </c>
      <c r="P10" s="15">
        <f ca="1">IF(AND(G10="",I10="",K10="",M10="",O10=""),"",SUM(G10,I10,K10,M10,O10))</f>
        <v>29</v>
      </c>
    </row>
    <row r="11" spans="1:20" ht="15.95" customHeight="1" x14ac:dyDescent="0.25">
      <c r="B11" s="17">
        <v>2</v>
      </c>
      <c r="C11" s="12" t="s">
        <v>40</v>
      </c>
      <c r="D11" s="39">
        <v>40155</v>
      </c>
      <c r="E11" s="20">
        <f t="shared" ref="E11:E25" si="0">IFERROR(IF($D11="","",IF(DATEDIF(D11,$M$28,"y")&lt;9,9,IF(DATEDIF(D11,$M$28,"y")&gt;17,17,DATEDIF(D11,$M$28,"y")))),"???")</f>
        <v>15</v>
      </c>
      <c r="F11" s="33">
        <v>9.1999999999999993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1</v>
      </c>
      <c r="H11" s="33">
        <v>0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3">
        <v>18</v>
      </c>
      <c r="K11" s="35">
        <f t="shared" ref="K11:K25" ca="1" si="3">IF($J11="","",IFERROR(VLOOKUP(J11,INDIRECT("'"&amp;E11&amp;"'!$P$3:$Q$56"),2),""))</f>
        <v>13</v>
      </c>
      <c r="L11" s="38">
        <v>155</v>
      </c>
      <c r="M11" s="34">
        <f t="shared" ref="M11:M25" ca="1" si="4">IF($L11="","",IFERROR(VLOOKUP(L11,INDIRECT("'"&amp;E11&amp;"'!$S$3:$T$83"),2),""))</f>
        <v>3</v>
      </c>
      <c r="N11" s="38">
        <v>13</v>
      </c>
      <c r="O11" s="34">
        <f t="shared" ref="O11:O25" ca="1" si="5">IF($N11="","",IFERROR(VLOOKUP(N11,INDIRECT("'"&amp;E11&amp;"'!$V$3:$W$46"),2),""))</f>
        <v>35</v>
      </c>
      <c r="P11" s="15">
        <f t="shared" ref="P11:P25" ca="1" si="6">IF(AND(G11="",I11="",K11="",M11="",O11=""),"",SUM(G11,I11,K11,M11,O11))</f>
        <v>52</v>
      </c>
      <c r="T11" s="9"/>
    </row>
    <row r="12" spans="1:20" ht="15.95" customHeight="1" x14ac:dyDescent="0.25">
      <c r="B12" s="16">
        <v>3</v>
      </c>
      <c r="C12" s="13" t="s">
        <v>31</v>
      </c>
      <c r="D12" s="39">
        <v>39824</v>
      </c>
      <c r="E12" s="20">
        <f t="shared" si="0"/>
        <v>16</v>
      </c>
      <c r="F12" s="33">
        <v>8.1</v>
      </c>
      <c r="G12" s="34">
        <f t="shared" ca="1" si="1"/>
        <v>18</v>
      </c>
      <c r="H12" s="33">
        <v>10</v>
      </c>
      <c r="I12" s="35">
        <f t="shared" ca="1" si="2"/>
        <v>26</v>
      </c>
      <c r="J12" s="33">
        <v>27</v>
      </c>
      <c r="K12" s="35">
        <f t="shared" ref="K12:K24" ca="1" si="7">IF($J12="","",IFERROR(VLOOKUP(J12,INDIRECT("'"&amp;E12&amp;"'!$P$3:$Q$56"),2),""))</f>
        <v>26</v>
      </c>
      <c r="L12" s="38">
        <v>207</v>
      </c>
      <c r="M12" s="34">
        <f t="shared" ref="M12:M24" ca="1" si="8">IF($L12="","",IFERROR(VLOOKUP(L12,INDIRECT("'"&amp;E12&amp;"'!$S$3:$T$83"),2),""))</f>
        <v>21</v>
      </c>
      <c r="N12" s="38">
        <v>5</v>
      </c>
      <c r="O12" s="34">
        <f t="shared" ref="O12:O24" ca="1" si="9">IF($N12="","",IFERROR(VLOOKUP(N12,INDIRECT("'"&amp;E12&amp;"'!$V$3:$W$46"),2),""))</f>
        <v>18</v>
      </c>
      <c r="P12" s="15">
        <f t="shared" ref="P12:P24" ca="1" si="10">IF(AND(G12="",I12="",K12="",M12="",O12=""),"",SUM(G12,I12,K12,M12,O12))</f>
        <v>109</v>
      </c>
      <c r="T12" s="8"/>
    </row>
    <row r="13" spans="1:20" ht="15.95" customHeight="1" x14ac:dyDescent="0.25">
      <c r="B13" s="17">
        <v>4</v>
      </c>
      <c r="C13" s="13" t="s">
        <v>32</v>
      </c>
      <c r="D13" s="39">
        <v>39926</v>
      </c>
      <c r="E13" s="20">
        <f t="shared" si="0"/>
        <v>15</v>
      </c>
      <c r="F13" s="33">
        <v>7.3</v>
      </c>
      <c r="G13" s="34">
        <f t="shared" ca="1" si="1"/>
        <v>46</v>
      </c>
      <c r="H13" s="33">
        <v>22</v>
      </c>
      <c r="I13" s="35">
        <f t="shared" ca="1" si="2"/>
        <v>65</v>
      </c>
      <c r="J13" s="33">
        <v>34</v>
      </c>
      <c r="K13" s="35">
        <f t="shared" ca="1" si="7"/>
        <v>40</v>
      </c>
      <c r="L13" s="38">
        <v>256</v>
      </c>
      <c r="M13" s="34">
        <f t="shared" ca="1" si="8"/>
        <v>63</v>
      </c>
      <c r="N13" s="38">
        <v>8</v>
      </c>
      <c r="O13" s="34">
        <f t="shared" ca="1" si="9"/>
        <v>24</v>
      </c>
      <c r="P13" s="15">
        <f t="shared" ca="1" si="10"/>
        <v>238</v>
      </c>
      <c r="T13" s="8"/>
    </row>
    <row r="14" spans="1:20" ht="15.95" customHeight="1" x14ac:dyDescent="0.25">
      <c r="B14" s="16">
        <v>5</v>
      </c>
      <c r="C14" s="13" t="s">
        <v>33</v>
      </c>
      <c r="D14" s="39">
        <v>40125</v>
      </c>
      <c r="E14" s="20">
        <f t="shared" si="0"/>
        <v>15</v>
      </c>
      <c r="F14" s="33">
        <v>0</v>
      </c>
      <c r="G14" s="34">
        <f t="shared" ca="1" si="1"/>
        <v>0</v>
      </c>
      <c r="H14" s="33">
        <v>6</v>
      </c>
      <c r="I14" s="35">
        <f t="shared" ca="1" si="2"/>
        <v>16</v>
      </c>
      <c r="J14" s="33">
        <v>30</v>
      </c>
      <c r="K14" s="35">
        <f t="shared" ca="1" si="7"/>
        <v>32</v>
      </c>
      <c r="L14" s="38">
        <v>223</v>
      </c>
      <c r="M14" s="34">
        <f t="shared" ca="1" si="8"/>
        <v>38</v>
      </c>
      <c r="N14" s="38">
        <v>0</v>
      </c>
      <c r="O14" s="34">
        <f t="shared" ca="1" si="9"/>
        <v>8</v>
      </c>
      <c r="P14" s="15">
        <f t="shared" ca="1" si="10"/>
        <v>94</v>
      </c>
      <c r="T14" s="8"/>
    </row>
    <row r="15" spans="1:20" ht="15.95" customHeight="1" x14ac:dyDescent="0.25">
      <c r="B15" s="17">
        <v>6</v>
      </c>
      <c r="C15" s="13" t="s">
        <v>34</v>
      </c>
      <c r="D15" s="39">
        <v>39855</v>
      </c>
      <c r="E15" s="20">
        <f t="shared" si="0"/>
        <v>16</v>
      </c>
      <c r="F15" s="33">
        <v>7.5</v>
      </c>
      <c r="G15" s="34">
        <f t="shared" ca="1" si="1"/>
        <v>34</v>
      </c>
      <c r="H15" s="33">
        <v>0</v>
      </c>
      <c r="I15" s="35">
        <f t="shared" ca="1" si="2"/>
        <v>0</v>
      </c>
      <c r="J15" s="33">
        <v>28</v>
      </c>
      <c r="K15" s="35">
        <f t="shared" ca="1" si="7"/>
        <v>28</v>
      </c>
      <c r="L15" s="38">
        <v>245</v>
      </c>
      <c r="M15" s="34">
        <f t="shared" ca="1" si="8"/>
        <v>55</v>
      </c>
      <c r="N15" s="38">
        <v>0</v>
      </c>
      <c r="O15" s="34">
        <f t="shared" ca="1" si="9"/>
        <v>8</v>
      </c>
      <c r="P15" s="15">
        <f t="shared" ca="1" si="10"/>
        <v>125</v>
      </c>
      <c r="T15" s="8"/>
    </row>
    <row r="16" spans="1:20" ht="15.95" customHeight="1" x14ac:dyDescent="0.25">
      <c r="B16" s="16">
        <v>7</v>
      </c>
      <c r="C16" s="13" t="s">
        <v>35</v>
      </c>
      <c r="D16" s="39">
        <v>39843</v>
      </c>
      <c r="E16" s="20">
        <f t="shared" si="0"/>
        <v>16</v>
      </c>
      <c r="F16" s="33">
        <v>7.3</v>
      </c>
      <c r="G16" s="34">
        <f t="shared" ca="1" si="1"/>
        <v>42</v>
      </c>
      <c r="H16" s="33">
        <v>6</v>
      </c>
      <c r="I16" s="35">
        <f t="shared" ca="1" si="2"/>
        <v>13</v>
      </c>
      <c r="J16" s="33">
        <v>31</v>
      </c>
      <c r="K16" s="35">
        <f t="shared" ca="1" si="7"/>
        <v>34</v>
      </c>
      <c r="L16" s="38">
        <v>244</v>
      </c>
      <c r="M16" s="34">
        <f t="shared" ca="1" si="8"/>
        <v>54</v>
      </c>
      <c r="N16" s="38">
        <v>18</v>
      </c>
      <c r="O16" s="34">
        <f t="shared" ca="1" si="9"/>
        <v>50</v>
      </c>
      <c r="P16" s="15">
        <f t="shared" ca="1" si="10"/>
        <v>193</v>
      </c>
      <c r="T16" s="8"/>
    </row>
    <row r="17" spans="2:20" ht="15.95" customHeight="1" x14ac:dyDescent="0.25">
      <c r="B17" s="17">
        <v>8</v>
      </c>
      <c r="C17" s="13" t="s">
        <v>53</v>
      </c>
      <c r="D17" s="39">
        <v>40028</v>
      </c>
      <c r="E17" s="20">
        <f t="shared" si="0"/>
        <v>15</v>
      </c>
      <c r="F17" s="33">
        <v>8</v>
      </c>
      <c r="G17" s="34">
        <f t="shared" ca="1" si="1"/>
        <v>23</v>
      </c>
      <c r="H17" s="33">
        <v>0</v>
      </c>
      <c r="I17" s="35">
        <f t="shared" ca="1" si="2"/>
        <v>0</v>
      </c>
      <c r="J17" s="33">
        <v>25</v>
      </c>
      <c r="K17" s="35">
        <f t="shared" ca="1" si="7"/>
        <v>22</v>
      </c>
      <c r="L17" s="38">
        <v>183</v>
      </c>
      <c r="M17" s="34">
        <f t="shared" ca="1" si="8"/>
        <v>12</v>
      </c>
      <c r="N17" s="38">
        <v>0</v>
      </c>
      <c r="O17" s="34">
        <f t="shared" ca="1" si="9"/>
        <v>8</v>
      </c>
      <c r="P17" s="15">
        <f t="shared" ca="1" si="10"/>
        <v>65</v>
      </c>
      <c r="T17" s="8"/>
    </row>
    <row r="18" spans="2:20" ht="15.95" customHeight="1" x14ac:dyDescent="0.25">
      <c r="B18" s="16">
        <v>9</v>
      </c>
      <c r="C18" s="13" t="s">
        <v>36</v>
      </c>
      <c r="D18" s="39">
        <v>40039</v>
      </c>
      <c r="E18" s="20">
        <f t="shared" si="0"/>
        <v>15</v>
      </c>
      <c r="F18" s="33">
        <v>7.2</v>
      </c>
      <c r="G18" s="34">
        <f t="shared" ca="1" si="1"/>
        <v>50</v>
      </c>
      <c r="H18" s="33">
        <v>4</v>
      </c>
      <c r="I18" s="35">
        <f t="shared" ca="1" si="2"/>
        <v>10</v>
      </c>
      <c r="J18" s="33">
        <v>27</v>
      </c>
      <c r="K18" s="35">
        <f t="shared" ca="1" si="7"/>
        <v>26</v>
      </c>
      <c r="L18" s="38">
        <v>215</v>
      </c>
      <c r="M18" s="34">
        <f t="shared" ca="1" si="8"/>
        <v>30</v>
      </c>
      <c r="N18" s="38">
        <v>12</v>
      </c>
      <c r="O18" s="34">
        <f t="shared" ca="1" si="9"/>
        <v>32</v>
      </c>
      <c r="P18" s="15">
        <f t="shared" ca="1" si="10"/>
        <v>148</v>
      </c>
      <c r="T18" s="8"/>
    </row>
    <row r="19" spans="2:20" ht="15.95" customHeight="1" x14ac:dyDescent="0.25">
      <c r="B19" s="17">
        <v>10</v>
      </c>
      <c r="C19" s="13" t="s">
        <v>37</v>
      </c>
      <c r="D19" s="39">
        <v>40253</v>
      </c>
      <c r="E19" s="20">
        <f t="shared" si="0"/>
        <v>14</v>
      </c>
      <c r="F19" s="33">
        <v>7.3</v>
      </c>
      <c r="G19" s="34">
        <f t="shared" ca="1" si="1"/>
        <v>50</v>
      </c>
      <c r="H19" s="33">
        <v>10</v>
      </c>
      <c r="I19" s="35">
        <f t="shared" ca="1" si="2"/>
        <v>34</v>
      </c>
      <c r="J19" s="33">
        <v>35</v>
      </c>
      <c r="K19" s="35">
        <f t="shared" ca="1" si="7"/>
        <v>44</v>
      </c>
      <c r="L19" s="38">
        <v>220</v>
      </c>
      <c r="M19" s="34">
        <f t="shared" ca="1" si="8"/>
        <v>40</v>
      </c>
      <c r="N19" s="38">
        <v>15</v>
      </c>
      <c r="O19" s="34">
        <f t="shared" ca="1" si="9"/>
        <v>44</v>
      </c>
      <c r="P19" s="15">
        <f t="shared" ca="1" si="10"/>
        <v>212</v>
      </c>
      <c r="T19" s="8"/>
    </row>
    <row r="20" spans="2:20" ht="15.95" customHeight="1" x14ac:dyDescent="0.25">
      <c r="B20" s="16">
        <v>11</v>
      </c>
      <c r="C20" s="13" t="s">
        <v>38</v>
      </c>
      <c r="D20" s="39">
        <v>39925</v>
      </c>
      <c r="E20" s="20">
        <f t="shared" si="0"/>
        <v>15</v>
      </c>
      <c r="F20" s="33">
        <v>9.6</v>
      </c>
      <c r="G20" s="34">
        <f t="shared" ca="1" si="1"/>
        <v>0</v>
      </c>
      <c r="H20" s="33">
        <v>0</v>
      </c>
      <c r="I20" s="35">
        <f t="shared" ca="1" si="2"/>
        <v>0</v>
      </c>
      <c r="J20" s="33">
        <v>24</v>
      </c>
      <c r="K20" s="35">
        <f t="shared" ca="1" si="7"/>
        <v>20</v>
      </c>
      <c r="L20" s="38">
        <v>174</v>
      </c>
      <c r="M20" s="34">
        <f t="shared" ca="1" si="8"/>
        <v>9</v>
      </c>
      <c r="N20" s="38">
        <v>0</v>
      </c>
      <c r="O20" s="34">
        <f t="shared" ca="1" si="9"/>
        <v>8</v>
      </c>
      <c r="P20" s="15">
        <f t="shared" ca="1" si="10"/>
        <v>37</v>
      </c>
      <c r="T20" s="8"/>
    </row>
    <row r="21" spans="2:20" ht="15.95" customHeight="1" x14ac:dyDescent="0.25">
      <c r="B21" s="17">
        <v>12</v>
      </c>
      <c r="C21" s="13" t="s">
        <v>39</v>
      </c>
      <c r="D21" s="39">
        <v>39993</v>
      </c>
      <c r="E21" s="20">
        <f t="shared" si="0"/>
        <v>15</v>
      </c>
      <c r="F21" s="33">
        <v>7.8</v>
      </c>
      <c r="G21" s="34">
        <f t="shared" ca="1" si="1"/>
        <v>29</v>
      </c>
      <c r="H21" s="33">
        <v>15</v>
      </c>
      <c r="I21" s="35">
        <f t="shared" ca="1" si="2"/>
        <v>50</v>
      </c>
      <c r="J21" s="33">
        <v>26</v>
      </c>
      <c r="K21" s="35">
        <f t="shared" ca="1" si="7"/>
        <v>24</v>
      </c>
      <c r="L21" s="38">
        <v>218</v>
      </c>
      <c r="M21" s="34">
        <f t="shared" ca="1" si="8"/>
        <v>33</v>
      </c>
      <c r="N21" s="38">
        <v>11</v>
      </c>
      <c r="O21" s="34">
        <f t="shared" ca="1" si="9"/>
        <v>30</v>
      </c>
      <c r="P21" s="15">
        <f t="shared" ca="1" si="10"/>
        <v>166</v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293</v>
      </c>
      <c r="G26" s="56"/>
      <c r="H26" s="55">
        <f t="shared" ref="H26" ca="1" si="12">IF(AND(I10="",I11="",I12="",I13="",I14="",I15="",I16="",I17="",I18="",I19="",I20="",I21="",I22="",I23="",I24="",I25=""),"",SUM(I10:I25))</f>
        <v>214</v>
      </c>
      <c r="I26" s="56"/>
      <c r="J26" s="55">
        <f t="shared" ref="J26" ca="1" si="13">IF(AND(K10="",K11="",K12="",K13="",K14="",K15="",K16="",K17="",K18="",K19="",K20="",K21="",K22="",K23="",K24="",K25=""),"",SUM(K10:K25))</f>
        <v>324</v>
      </c>
      <c r="K26" s="56"/>
      <c r="L26" s="55">
        <f t="shared" ref="L26" ca="1" si="14">IF(AND(M10="",M11="",M12="",M13="",M14="",M15="",M16="",M17="",M18="",M19="",M20="",M21="",M22="",M23="",M24="",M25=""),"",SUM(M10:M25))</f>
        <v>372</v>
      </c>
      <c r="M26" s="56"/>
      <c r="N26" s="55">
        <f t="shared" ref="N26" ca="1" si="15">IF(AND(O10="",O11="",O12="",O13="",O14="",O15="",O16="",O17="",O18="",O19="",O20="",O21="",O22="",O23="",O24="",O25=""),"",SUM(O10:O25))</f>
        <v>265</v>
      </c>
      <c r="O26" s="56"/>
      <c r="P26" s="36">
        <f ca="1">IF(AND(F26="",H26="",J26="",L26="",N26=""),"",SUM(F26,H26,J26,L26,N26))</f>
        <v>1468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2171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54</v>
      </c>
      <c r="D30" s="61"/>
      <c r="E30" s="61"/>
      <c r="F30" s="61"/>
      <c r="G30" s="61"/>
      <c r="H30" s="61"/>
      <c r="I30" s="61"/>
      <c r="J30" s="61"/>
      <c r="K30" s="61"/>
      <c r="L30" s="46" t="s">
        <v>55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 28   9 "А"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41</v>
      </c>
      <c r="D10" s="39">
        <v>39815</v>
      </c>
      <c r="E10" s="20">
        <f>IFERROR(IF($D10="","",IF(DATEDIF(D10,$M$28,"y")&lt;9,9,IF(DATEDIF(D10,$M$28,"y")&gt;17,17,DATEDIF(D10,$M$28,"y")))),"???")</f>
        <v>16</v>
      </c>
      <c r="F10" s="33">
        <v>9.8000000000000007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0</v>
      </c>
      <c r="I10" s="35">
        <f ca="1">IF($H10="","",IFERROR(VLOOKUP(H10,INDIRECT("'"&amp;E10&amp;"'!$AK$3:$AL$60"),2),""))</f>
        <v>0</v>
      </c>
      <c r="J10" s="33">
        <v>24</v>
      </c>
      <c r="K10" s="35">
        <f ca="1">IF($J10="","",IFERROR(VLOOKUP(J10,INDIRECT("'"&amp;E10&amp;"'!$AN$3:$AO$50"),2),""))</f>
        <v>24</v>
      </c>
      <c r="L10" s="33">
        <v>157</v>
      </c>
      <c r="M10" s="34">
        <f ca="1">IF($L10="","",IFERROR(VLOOKUP(L10,INDIRECT("'"&amp;E10&amp;"'!$AQ$3:$AR$75"),2),""))</f>
        <v>11</v>
      </c>
      <c r="N10" s="33">
        <v>10</v>
      </c>
      <c r="O10" s="34">
        <f ca="1">IF($N10="","",IFERROR(VLOOKUP(N10,INDIRECT("'"&amp;E10&amp;"'!$AT$3:$AU$46"),2),""))</f>
        <v>20</v>
      </c>
      <c r="P10" s="15">
        <f ca="1">IF(AND(G10="",I10="",K10="",M10="",O10=""),"",SUM(G10,I10,K10,M10,O10))</f>
        <v>55</v>
      </c>
    </row>
    <row r="11" spans="1:16" ht="15.95" customHeight="1" x14ac:dyDescent="0.25">
      <c r="B11" s="16">
        <v>2</v>
      </c>
      <c r="C11" s="12" t="s">
        <v>42</v>
      </c>
      <c r="D11" s="39">
        <v>40009</v>
      </c>
      <c r="E11" s="20">
        <f t="shared" ref="E11:E25" si="0">IFERROR(IF($D11="","",IF(DATEDIF(D11,$M$28,"y")&lt;9,9,IF(DATEDIF(D11,$M$28,"y")&gt;17,17,DATEDIF(D11,$M$28,"y")))),"???")</f>
        <v>15</v>
      </c>
      <c r="F11" s="38">
        <v>0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0</v>
      </c>
      <c r="H11" s="33">
        <v>0</v>
      </c>
      <c r="I11" s="35">
        <f t="shared" ref="I11:I25" ca="1" si="1">IF($H11="","",IFERROR(VLOOKUP(H11,INDIRECT("'"&amp;E11&amp;"'!$AK$3:$AL$60"),2),""))</f>
        <v>0</v>
      </c>
      <c r="J11" s="38">
        <v>28</v>
      </c>
      <c r="K11" s="35">
        <f t="shared" ref="K11:K25" ca="1" si="2">IF($J11="","",IFERROR(VLOOKUP(J11,INDIRECT("'"&amp;E11&amp;"'!$AN$3:$AO$50"),2),""))</f>
        <v>35</v>
      </c>
      <c r="L11" s="38">
        <v>163</v>
      </c>
      <c r="M11" s="34">
        <f t="shared" ref="M11:M25" ca="1" si="3">IF($L11="","",IFERROR(VLOOKUP(L11,INDIRECT("'"&amp;E11&amp;"'!$AQ$3:$AR$75"),2),""))</f>
        <v>19</v>
      </c>
      <c r="N11" s="38">
        <v>-10</v>
      </c>
      <c r="O11" s="34">
        <f t="shared" ref="O11:O25" ca="1" si="4">IF($N11="","",IFERROR(VLOOKUP(N11,INDIRECT("'"&amp;E11&amp;"'!$AT$3:$AU$46"),2),""))</f>
        <v>0</v>
      </c>
      <c r="P11" s="15">
        <f t="shared" ref="P11:P25" ca="1" si="5">IF(AND(G11="",I11="",K11="",M11="",O11=""),"",SUM(G11,I11,K11,M11,O11))</f>
        <v>54</v>
      </c>
    </row>
    <row r="12" spans="1:16" ht="15.95" customHeight="1" x14ac:dyDescent="0.25">
      <c r="B12" s="16">
        <v>3</v>
      </c>
      <c r="C12" s="13" t="s">
        <v>43</v>
      </c>
      <c r="D12" s="39">
        <v>40117</v>
      </c>
      <c r="E12" s="20">
        <f t="shared" si="0"/>
        <v>15</v>
      </c>
      <c r="F12" s="38">
        <v>0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0</v>
      </c>
      <c r="H12" s="33">
        <v>2</v>
      </c>
      <c r="I12" s="35">
        <f t="shared" ref="I12:I24" ca="1" si="7">IF($H12="","",IFERROR(VLOOKUP(H12,INDIRECT("'"&amp;E12&amp;"'!$AK$3:$AL$60"),2),""))</f>
        <v>0</v>
      </c>
      <c r="J12" s="38">
        <v>21</v>
      </c>
      <c r="K12" s="35">
        <f t="shared" ref="K12:K24" ca="1" si="8">IF($J12="","",IFERROR(VLOOKUP(J12,INDIRECT("'"&amp;E12&amp;"'!$AN$3:$AO$50"),2),""))</f>
        <v>19</v>
      </c>
      <c r="L12" s="38">
        <v>135</v>
      </c>
      <c r="M12" s="34">
        <f t="shared" ref="M12:M24" ca="1" si="9">IF($L12="","",IFERROR(VLOOKUP(L12,INDIRECT("'"&amp;E12&amp;"'!$AQ$3:$AR$75"),2),""))</f>
        <v>7</v>
      </c>
      <c r="N12" s="38">
        <v>0</v>
      </c>
      <c r="O12" s="34">
        <f t="shared" ref="O12:O24" ca="1" si="10">IF($N12="","",IFERROR(VLOOKUP(N12,INDIRECT("'"&amp;E12&amp;"'!$AT$3:$AU$46"),2),""))</f>
        <v>4</v>
      </c>
      <c r="P12" s="15">
        <f t="shared" ref="P12:P24" ca="1" si="11">IF(AND(G12="",I12="",K12="",M12="",O12=""),"",SUM(G12,I12,K12,M12,O12))</f>
        <v>30</v>
      </c>
    </row>
    <row r="13" spans="1:16" ht="15.95" customHeight="1" x14ac:dyDescent="0.25">
      <c r="B13" s="16">
        <v>4</v>
      </c>
      <c r="C13" s="13" t="s">
        <v>44</v>
      </c>
      <c r="D13" s="39">
        <v>39846</v>
      </c>
      <c r="E13" s="20">
        <f t="shared" si="0"/>
        <v>16</v>
      </c>
      <c r="F13" s="38">
        <v>0</v>
      </c>
      <c r="G13" s="34">
        <f t="shared" ca="1" si="6"/>
        <v>0</v>
      </c>
      <c r="H13" s="33">
        <v>0</v>
      </c>
      <c r="I13" s="35">
        <f t="shared" ca="1" si="7"/>
        <v>0</v>
      </c>
      <c r="J13" s="38">
        <v>25</v>
      </c>
      <c r="K13" s="35">
        <f t="shared" ca="1" si="8"/>
        <v>26</v>
      </c>
      <c r="L13" s="38">
        <v>192</v>
      </c>
      <c r="M13" s="34">
        <f t="shared" ca="1" si="9"/>
        <v>28</v>
      </c>
      <c r="N13" s="38">
        <v>15</v>
      </c>
      <c r="O13" s="34">
        <f t="shared" ca="1" si="10"/>
        <v>32</v>
      </c>
      <c r="P13" s="15">
        <f t="shared" ca="1" si="11"/>
        <v>86</v>
      </c>
    </row>
    <row r="14" spans="1:16" ht="15.95" customHeight="1" x14ac:dyDescent="0.25">
      <c r="B14" s="16">
        <v>5</v>
      </c>
      <c r="C14" s="13" t="s">
        <v>45</v>
      </c>
      <c r="D14" s="39">
        <v>39892</v>
      </c>
      <c r="E14" s="20">
        <f t="shared" si="0"/>
        <v>15</v>
      </c>
      <c r="F14" s="38">
        <v>9.1</v>
      </c>
      <c r="G14" s="34">
        <f t="shared" ca="1" si="6"/>
        <v>5</v>
      </c>
      <c r="H14" s="33">
        <v>3</v>
      </c>
      <c r="I14" s="35">
        <f t="shared" ca="1" si="7"/>
        <v>1</v>
      </c>
      <c r="J14" s="38">
        <v>26</v>
      </c>
      <c r="K14" s="35">
        <f t="shared" ca="1" si="8"/>
        <v>29</v>
      </c>
      <c r="L14" s="38">
        <v>170</v>
      </c>
      <c r="M14" s="34">
        <f t="shared" ca="1" si="9"/>
        <v>23</v>
      </c>
      <c r="N14" s="38">
        <v>24</v>
      </c>
      <c r="O14" s="34">
        <f t="shared" ca="1" si="10"/>
        <v>56</v>
      </c>
      <c r="P14" s="15">
        <f t="shared" ca="1" si="11"/>
        <v>114</v>
      </c>
    </row>
    <row r="15" spans="1:16" ht="15.95" customHeight="1" x14ac:dyDescent="0.25">
      <c r="B15" s="16">
        <v>6</v>
      </c>
      <c r="C15" s="13" t="s">
        <v>46</v>
      </c>
      <c r="D15" s="39">
        <v>39857</v>
      </c>
      <c r="E15" s="20">
        <f t="shared" si="0"/>
        <v>16</v>
      </c>
      <c r="F15" s="38">
        <v>9.6</v>
      </c>
      <c r="G15" s="34">
        <f t="shared" ca="1" si="6"/>
        <v>0</v>
      </c>
      <c r="H15" s="33">
        <v>10</v>
      </c>
      <c r="I15" s="35">
        <f t="shared" ca="1" si="7"/>
        <v>7</v>
      </c>
      <c r="J15" s="38">
        <v>29</v>
      </c>
      <c r="K15" s="35">
        <f t="shared" ca="1" si="8"/>
        <v>35</v>
      </c>
      <c r="L15" s="38">
        <v>165</v>
      </c>
      <c r="M15" s="34">
        <f t="shared" ca="1" si="9"/>
        <v>15</v>
      </c>
      <c r="N15" s="38">
        <v>4</v>
      </c>
      <c r="O15" s="34">
        <f t="shared" ca="1" si="10"/>
        <v>8</v>
      </c>
      <c r="P15" s="15">
        <f t="shared" ca="1" si="11"/>
        <v>65</v>
      </c>
    </row>
    <row r="16" spans="1:16" ht="15.95" customHeight="1" x14ac:dyDescent="0.25">
      <c r="B16" s="16">
        <v>7</v>
      </c>
      <c r="C16" s="13" t="s">
        <v>47</v>
      </c>
      <c r="D16" s="39">
        <v>39865</v>
      </c>
      <c r="E16" s="20">
        <f t="shared" si="0"/>
        <v>16</v>
      </c>
      <c r="F16" s="38">
        <v>9.6</v>
      </c>
      <c r="G16" s="34">
        <f t="shared" ca="1" si="6"/>
        <v>0</v>
      </c>
      <c r="H16" s="33">
        <v>0</v>
      </c>
      <c r="I16" s="35">
        <f t="shared" ca="1" si="7"/>
        <v>0</v>
      </c>
      <c r="J16" s="38">
        <v>28</v>
      </c>
      <c r="K16" s="35">
        <f t="shared" ca="1" si="8"/>
        <v>32</v>
      </c>
      <c r="L16" s="38">
        <v>170</v>
      </c>
      <c r="M16" s="34">
        <f t="shared" ca="1" si="9"/>
        <v>17</v>
      </c>
      <c r="N16" s="38">
        <v>19</v>
      </c>
      <c r="O16" s="34">
        <f t="shared" ca="1" si="10"/>
        <v>44</v>
      </c>
      <c r="P16" s="15">
        <f t="shared" ca="1" si="11"/>
        <v>93</v>
      </c>
    </row>
    <row r="17" spans="2:16" ht="15.95" customHeight="1" x14ac:dyDescent="0.25">
      <c r="B17" s="16">
        <v>8</v>
      </c>
      <c r="C17" s="13" t="s">
        <v>48</v>
      </c>
      <c r="D17" s="39">
        <v>39995</v>
      </c>
      <c r="E17" s="20">
        <f t="shared" si="0"/>
        <v>15</v>
      </c>
      <c r="F17" s="38">
        <v>9.3000000000000007</v>
      </c>
      <c r="G17" s="34">
        <f t="shared" ca="1" si="6"/>
        <v>3</v>
      </c>
      <c r="H17" s="33">
        <v>18</v>
      </c>
      <c r="I17" s="35">
        <f t="shared" ca="1" si="7"/>
        <v>22</v>
      </c>
      <c r="J17" s="38">
        <v>26</v>
      </c>
      <c r="K17" s="35">
        <f t="shared" ca="1" si="8"/>
        <v>29</v>
      </c>
      <c r="L17" s="38">
        <v>164</v>
      </c>
      <c r="M17" s="34">
        <f t="shared" ca="1" si="9"/>
        <v>20</v>
      </c>
      <c r="N17" s="38">
        <v>19</v>
      </c>
      <c r="O17" s="34">
        <f t="shared" ca="1" si="10"/>
        <v>44</v>
      </c>
      <c r="P17" s="15">
        <f t="shared" ca="1" si="11"/>
        <v>118</v>
      </c>
    </row>
    <row r="18" spans="2:16" ht="15.95" customHeight="1" x14ac:dyDescent="0.25">
      <c r="B18" s="16">
        <v>9</v>
      </c>
      <c r="C18" s="13" t="s">
        <v>49</v>
      </c>
      <c r="D18" s="39">
        <v>40087</v>
      </c>
      <c r="E18" s="20">
        <f t="shared" si="0"/>
        <v>15</v>
      </c>
      <c r="F18" s="38">
        <v>9.8000000000000007</v>
      </c>
      <c r="G18" s="34">
        <f t="shared" ca="1" si="6"/>
        <v>0</v>
      </c>
      <c r="H18" s="33">
        <v>0</v>
      </c>
      <c r="I18" s="35">
        <f t="shared" ca="1" si="7"/>
        <v>0</v>
      </c>
      <c r="J18" s="38">
        <v>18</v>
      </c>
      <c r="K18" s="35">
        <f t="shared" ca="1" si="8"/>
        <v>15</v>
      </c>
      <c r="L18" s="38">
        <v>155</v>
      </c>
      <c r="M18" s="34">
        <f t="shared" ca="1" si="9"/>
        <v>15</v>
      </c>
      <c r="N18" s="38">
        <v>5</v>
      </c>
      <c r="O18" s="34">
        <f t="shared" ca="1" si="10"/>
        <v>10</v>
      </c>
      <c r="P18" s="15">
        <f t="shared" ca="1" si="11"/>
        <v>40</v>
      </c>
    </row>
    <row r="19" spans="2:16" ht="15.95" customHeight="1" x14ac:dyDescent="0.25">
      <c r="B19" s="16">
        <v>10</v>
      </c>
      <c r="C19" s="13" t="s">
        <v>50</v>
      </c>
      <c r="D19" s="39">
        <v>39801</v>
      </c>
      <c r="E19" s="20">
        <f t="shared" si="0"/>
        <v>16</v>
      </c>
      <c r="F19" s="38">
        <v>0</v>
      </c>
      <c r="G19" s="34">
        <f t="shared" ca="1" si="6"/>
        <v>0</v>
      </c>
      <c r="H19" s="33">
        <v>0</v>
      </c>
      <c r="I19" s="35">
        <f t="shared" ca="1" si="7"/>
        <v>0</v>
      </c>
      <c r="J19" s="38">
        <v>27</v>
      </c>
      <c r="K19" s="35">
        <f t="shared" ca="1" si="8"/>
        <v>30</v>
      </c>
      <c r="L19" s="38">
        <v>163</v>
      </c>
      <c r="M19" s="34">
        <f t="shared" ca="1" si="9"/>
        <v>14</v>
      </c>
      <c r="N19" s="38">
        <v>0</v>
      </c>
      <c r="O19" s="34">
        <f t="shared" ca="1" si="10"/>
        <v>4</v>
      </c>
      <c r="P19" s="15">
        <f t="shared" ca="1" si="11"/>
        <v>48</v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8</v>
      </c>
      <c r="G26" s="56"/>
      <c r="H26" s="55">
        <f ca="1">IF(AND(I10="",I11="",I12="",I13="",I14="",I15="",I16="",I17="",I18="",I19="",I20="",I21="",I22="",I23="",I24="",I25=""),"",SUM(I10:I25))</f>
        <v>30</v>
      </c>
      <c r="I26" s="56"/>
      <c r="J26" s="55">
        <f ca="1">IF(AND(K10="",K11="",K12="",K13="",K14="",K15="",K16="",K17="",K18="",K19="",K20="",K21="",K22="",K23="",K24="",K25=""),"",SUM(K10:K25))</f>
        <v>274</v>
      </c>
      <c r="K26" s="56"/>
      <c r="L26" s="55">
        <f ca="1">IF(AND(M10="",M11="",M12="",M13="",M14="",M15="",M16="",M17="",M18="",M19="",M20="",M21="",M22="",M23="",M24="",M25=""),"",SUM(M10:M25))</f>
        <v>169</v>
      </c>
      <c r="M26" s="56"/>
      <c r="N26" s="55">
        <f ca="1">IF(AND(O10="",O11="",O12="",O13="",O14="",O15="",O16="",O17="",O18="",O19="",O20="",O21="",O22="",O23="",O24="",O25=""),"",SUM(O10:O25))</f>
        <v>222</v>
      </c>
      <c r="O26" s="56"/>
      <c r="P26" s="36">
        <f ca="1">IF(AND(F26="",H26="",J26="",L26="",N26=""),"",SUM(F26,H26,J26,L26,N26))</f>
        <v>703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2171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54</v>
      </c>
      <c r="D30" s="61"/>
      <c r="E30" s="61"/>
      <c r="F30" s="61"/>
      <c r="G30" s="61"/>
      <c r="H30" s="61"/>
      <c r="I30" s="61"/>
      <c r="J30" s="61"/>
      <c r="K30" s="61"/>
      <c r="L30" s="46" t="s">
        <v>55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2025-03-09T13:36:09Z</cp:lastPrinted>
  <dcterms:created xsi:type="dcterms:W3CDTF">2017-03-11T12:21:49Z</dcterms:created>
  <dcterms:modified xsi:type="dcterms:W3CDTF">2025-03-09T13:36:29Z</dcterms:modified>
</cp:coreProperties>
</file>